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\Documents\Ayton Heritage\"/>
    </mc:Choice>
  </mc:AlternateContent>
  <xr:revisionPtr revIDLastSave="0" documentId="13_ncr:1_{6E86D0C4-017E-4A65-94B6-FDB8AAD4E416}" xr6:coauthVersionLast="47" xr6:coauthVersionMax="47" xr10:uidLastSave="{00000000-0000-0000-0000-000000000000}"/>
  <bookViews>
    <workbookView xWindow="-120" yWindow="-120" windowWidth="29040" windowHeight="15840" xr2:uid="{4EADBA57-CC2B-458D-84E8-F03661FC7A19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  <c r="D40" i="1"/>
  <c r="F3" i="1"/>
  <c r="F4" i="1"/>
  <c r="F5" i="1"/>
  <c r="F6" i="1"/>
  <c r="F7" i="1"/>
  <c r="E9" i="1"/>
  <c r="F9" i="1"/>
  <c r="E38" i="1"/>
  <c r="F38" i="1" s="1"/>
  <c r="E37" i="1"/>
  <c r="F37" i="1" s="1"/>
  <c r="E36" i="1"/>
  <c r="F36" i="1" s="1"/>
  <c r="E35" i="1"/>
  <c r="F35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F40" i="1" l="1"/>
</calcChain>
</file>

<file path=xl/sharedStrings.xml><?xml version="1.0" encoding="utf-8"?>
<sst xmlns="http://schemas.openxmlformats.org/spreadsheetml/2006/main" count="69" uniqueCount="65">
  <si>
    <t>Survey of ruin by conservation architect</t>
  </si>
  <si>
    <t>environmental study</t>
  </si>
  <si>
    <t xml:space="preserve">ivy cutting to head height </t>
  </si>
  <si>
    <t>removal of all ivy canopy (no stonework disturbance)</t>
  </si>
  <si>
    <t>Who</t>
  </si>
  <si>
    <t>Cost</t>
  </si>
  <si>
    <t>The Wildlife Partnership</t>
  </si>
  <si>
    <t>volunteers</t>
  </si>
  <si>
    <t>Adams Napier Partnership Ltd</t>
  </si>
  <si>
    <t>revised environmental study prior to ivy cutting</t>
  </si>
  <si>
    <t>Item</t>
  </si>
  <si>
    <t>Sequence</t>
  </si>
  <si>
    <t>detailed assessment of building to determine order of work</t>
  </si>
  <si>
    <t>Archaeology Scotland</t>
  </si>
  <si>
    <t>complete</t>
  </si>
  <si>
    <t>Sequential plan for preservation of St Dionysius, Ayton</t>
  </si>
  <si>
    <t>Stonework to Nave-(west wall (1) , north wall west (2), south wall central (10), south wall west (11)</t>
  </si>
  <si>
    <t>Stonework to Nave-(north wall east (7), east wall (8) ) plus south wall east (9)</t>
  </si>
  <si>
    <t>Stonework to Northern-(west wall (3), north wall (4a and b) and east wall (6)</t>
  </si>
  <si>
    <t>2nd phase</t>
  </si>
  <si>
    <t>3rd phase</t>
  </si>
  <si>
    <t>4th phase</t>
  </si>
  <si>
    <t>Stonework to Fordyce aisle</t>
  </si>
  <si>
    <t>1st phase</t>
  </si>
  <si>
    <t>Status</t>
  </si>
  <si>
    <t>workshops for interpretation of building by specialists</t>
  </si>
  <si>
    <t>evaluation of works by Archaeology Scotland</t>
  </si>
  <si>
    <t>advertising notices and leaflets</t>
  </si>
  <si>
    <t>open days and tours</t>
  </si>
  <si>
    <t>information board and leaflets</t>
  </si>
  <si>
    <t>time lapse video and history video</t>
  </si>
  <si>
    <t>standard to meet requirement of Fallago Environment Fund Management Group</t>
  </si>
  <si>
    <t>develop partnership with Young Archaeologist Club, Local Youth Groups</t>
  </si>
  <si>
    <t>2 No to date of 5</t>
  </si>
  <si>
    <t>articles with local newspaper</t>
  </si>
  <si>
    <t>maintain repairs for 10 years after completion</t>
  </si>
  <si>
    <t>engage conservation architect</t>
  </si>
  <si>
    <t>part time?</t>
  </si>
  <si>
    <t>ongoing</t>
  </si>
  <si>
    <t>comply with general and specific conditions of funders</t>
  </si>
  <si>
    <t>attainment course of Archaeology Scotland</t>
  </si>
  <si>
    <t>comply with publicity requirements of funders</t>
  </si>
  <si>
    <t>regular project reports to be issued</t>
  </si>
  <si>
    <t>maintain contacts with representatives of funders - mw suggestion</t>
  </si>
  <si>
    <t>Stonework to Northern-bell tower (5a,5b,5c)</t>
  </si>
  <si>
    <t>Stonework to North Aisle (store)</t>
  </si>
  <si>
    <t>5th phase</t>
  </si>
  <si>
    <t>6th phase</t>
  </si>
  <si>
    <t>7th phase</t>
  </si>
  <si>
    <t>8th phase</t>
  </si>
  <si>
    <t>9th phase</t>
  </si>
  <si>
    <t>VAT</t>
  </si>
  <si>
    <t>cost inc VAT</t>
  </si>
  <si>
    <t>other costs</t>
  </si>
  <si>
    <t>temporary shoring</t>
  </si>
  <si>
    <t>ground preparation</t>
  </si>
  <si>
    <t>soft capping wallheads</t>
  </si>
  <si>
    <t>laboratory analysis</t>
  </si>
  <si>
    <t>Reference numbers relate to Adams Napier report</t>
  </si>
  <si>
    <t>Stonework to Northern-burial aisle (Skene) (16a and 16b)</t>
  </si>
  <si>
    <t>Stonework to Northern -western burial aisle (Dickson) (15a and 15b)</t>
  </si>
  <si>
    <t>Stonework to South - eastern burial aisle (Cameron) (17)</t>
  </si>
  <si>
    <t>Alan Hogarth*</t>
  </si>
  <si>
    <t>* ivy removal estimate needs clarification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</si>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</sst>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6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A7F4F-D188-4F42-8EF2-B101F1EEC3C8}">
  <sheetPr>
    <pageSetUpPr fitToPage="1"/>
  </sheetPr>
  <dimension ref="A1:L42"/>
  <sheetViews>
    <sheetView tabSelected="1" workbookViewId="0">
      <selection activeCell="J33" sqref="J33"/>
    </sheetView>
  </sheetViews>
  <sheetFormatPr defaultRowHeight="15" x14ac:dyDescent="0.25"/>
  <cols>
    <col min="2" max="2" width="54.5703125" customWidth="1"/>
    <col min="3" max="3" width="28.85546875" customWidth="1"/>
    <col min="4" max="6" width="13.28515625" style="2" customWidth="1"/>
    <col min="7" max="9" width="9.140625" customWidth="1"/>
  </cols>
  <sheetData>
    <row r="1" spans="1:12" s="1" customFormat="1" ht="23.25" x14ac:dyDescent="0.35">
      <c r="A1" s="1" t="s">
        <v>15</v>
      </c>
      <c r="D1" s="15"/>
      <c r="E1" s="15"/>
      <c r="F1" s="15"/>
    </row>
    <row r="2" spans="1:12" s="2" customFormat="1" x14ac:dyDescent="0.25">
      <c r="A2" s="3" t="s">
        <v>11</v>
      </c>
      <c r="B2" s="3" t="s">
        <v>10</v>
      </c>
      <c r="C2" s="3" t="s">
        <v>4</v>
      </c>
      <c r="D2" s="3" t="s">
        <v>5</v>
      </c>
      <c r="E2" s="3" t="s">
        <v>51</v>
      </c>
      <c r="F2" s="3" t="s">
        <v>52</v>
      </c>
      <c r="G2" s="2" t="s">
        <v>24</v>
      </c>
      <c r="H2" s="2">
        <v>2022</v>
      </c>
      <c r="I2" s="2">
        <v>2023</v>
      </c>
      <c r="J2" s="2">
        <v>2024</v>
      </c>
      <c r="K2" s="2">
        <v>2025</v>
      </c>
      <c r="L2" s="2">
        <v>2026</v>
      </c>
    </row>
    <row r="3" spans="1:12" x14ac:dyDescent="0.25">
      <c r="A3" s="10">
        <v>1</v>
      </c>
      <c r="B3" s="9" t="s">
        <v>0</v>
      </c>
      <c r="C3" s="9" t="s">
        <v>8</v>
      </c>
      <c r="D3" s="16">
        <v>1950</v>
      </c>
      <c r="E3" s="16">
        <v>390</v>
      </c>
      <c r="F3" s="18">
        <f t="shared" ref="F3:F6" si="0">D3+E3</f>
        <v>2340</v>
      </c>
      <c r="G3" t="s">
        <v>14</v>
      </c>
    </row>
    <row r="4" spans="1:12" x14ac:dyDescent="0.25">
      <c r="A4" s="10">
        <v>2</v>
      </c>
      <c r="B4" s="9" t="s">
        <v>1</v>
      </c>
      <c r="C4" s="9" t="s">
        <v>6</v>
      </c>
      <c r="D4" s="17">
        <v>703.6</v>
      </c>
      <c r="E4" s="17">
        <v>0</v>
      </c>
      <c r="F4" s="18">
        <f t="shared" si="0"/>
        <v>703.6</v>
      </c>
      <c r="G4" t="s">
        <v>14</v>
      </c>
    </row>
    <row r="5" spans="1:12" x14ac:dyDescent="0.25">
      <c r="A5" s="10">
        <v>3</v>
      </c>
      <c r="B5" s="9" t="s">
        <v>2</v>
      </c>
      <c r="C5" s="9" t="s">
        <v>7</v>
      </c>
      <c r="D5" s="16">
        <v>0</v>
      </c>
      <c r="E5" s="16">
        <v>0</v>
      </c>
      <c r="F5" s="18">
        <f t="shared" si="0"/>
        <v>0</v>
      </c>
      <c r="G5" t="s">
        <v>14</v>
      </c>
    </row>
    <row r="6" spans="1:12" x14ac:dyDescent="0.25">
      <c r="A6" s="10">
        <v>4</v>
      </c>
      <c r="B6" t="s">
        <v>9</v>
      </c>
      <c r="C6" t="s">
        <v>6</v>
      </c>
      <c r="D6" s="18">
        <v>703.6</v>
      </c>
      <c r="E6" s="18">
        <v>0</v>
      </c>
      <c r="F6" s="18">
        <f t="shared" si="0"/>
        <v>703.6</v>
      </c>
      <c r="G6" t="s">
        <v>14</v>
      </c>
    </row>
    <row r="7" spans="1:12" x14ac:dyDescent="0.25">
      <c r="A7" s="10">
        <v>5</v>
      </c>
      <c r="B7" t="s">
        <v>3</v>
      </c>
      <c r="C7" t="s">
        <v>62</v>
      </c>
      <c r="D7" s="18">
        <v>20000</v>
      </c>
      <c r="E7" s="18">
        <v>0</v>
      </c>
      <c r="F7" s="18">
        <f t="shared" ref="F7:F9" si="1">D7+E7</f>
        <v>20000</v>
      </c>
      <c r="H7" s="5"/>
      <c r="I7" s="5"/>
    </row>
    <row r="8" spans="1:12" x14ac:dyDescent="0.25">
      <c r="A8" s="10">
        <v>6</v>
      </c>
      <c r="B8" t="s">
        <v>12</v>
      </c>
      <c r="C8" t="s">
        <v>13</v>
      </c>
      <c r="D8" s="18"/>
      <c r="E8" s="18"/>
      <c r="F8" s="18"/>
      <c r="H8" s="5"/>
    </row>
    <row r="9" spans="1:12" x14ac:dyDescent="0.25">
      <c r="A9" s="10">
        <v>7</v>
      </c>
      <c r="B9" t="s">
        <v>22</v>
      </c>
      <c r="C9" t="s">
        <v>23</v>
      </c>
      <c r="D9" s="18">
        <v>47855</v>
      </c>
      <c r="E9" s="18">
        <f>D9*0.2</f>
        <v>9571</v>
      </c>
      <c r="F9" s="18">
        <f t="shared" si="1"/>
        <v>57426</v>
      </c>
      <c r="H9" s="5"/>
      <c r="I9" s="5"/>
    </row>
    <row r="10" spans="1:12" x14ac:dyDescent="0.25">
      <c r="A10" s="10">
        <v>7.1</v>
      </c>
      <c r="B10" s="6" t="s">
        <v>25</v>
      </c>
      <c r="D10" s="18"/>
      <c r="E10" s="18"/>
      <c r="F10" s="18"/>
      <c r="H10" s="5"/>
      <c r="I10" s="5"/>
    </row>
    <row r="11" spans="1:12" x14ac:dyDescent="0.25">
      <c r="A11" s="10">
        <v>7.2</v>
      </c>
      <c r="B11" s="6" t="s">
        <v>26</v>
      </c>
      <c r="D11" s="18"/>
      <c r="E11" s="18"/>
      <c r="F11" s="18"/>
      <c r="H11" s="5"/>
      <c r="I11" s="5"/>
    </row>
    <row r="12" spans="1:12" x14ac:dyDescent="0.25">
      <c r="A12" s="10">
        <v>7.3</v>
      </c>
      <c r="B12" s="6" t="s">
        <v>27</v>
      </c>
      <c r="D12" s="18"/>
      <c r="E12" s="18"/>
      <c r="F12" s="18"/>
      <c r="H12" s="5"/>
      <c r="I12" s="5"/>
    </row>
    <row r="13" spans="1:12" ht="30" x14ac:dyDescent="0.25">
      <c r="A13" s="10">
        <v>7.4</v>
      </c>
      <c r="B13" s="8" t="s">
        <v>28</v>
      </c>
      <c r="D13" s="18"/>
      <c r="E13" s="18"/>
      <c r="F13" s="18"/>
      <c r="G13" s="4" t="s">
        <v>33</v>
      </c>
      <c r="H13" s="5"/>
      <c r="I13" s="5"/>
    </row>
    <row r="14" spans="1:12" x14ac:dyDescent="0.25">
      <c r="A14" s="10">
        <v>7.5</v>
      </c>
      <c r="B14" s="6" t="s">
        <v>29</v>
      </c>
      <c r="D14" s="18"/>
      <c r="E14" s="18"/>
      <c r="F14" s="18"/>
      <c r="H14" s="5"/>
      <c r="I14" s="5"/>
    </row>
    <row r="15" spans="1:12" x14ac:dyDescent="0.25">
      <c r="A15" s="10">
        <v>7.6</v>
      </c>
      <c r="B15" s="6" t="s">
        <v>30</v>
      </c>
      <c r="D15" s="18"/>
      <c r="E15" s="18"/>
      <c r="F15" s="18"/>
      <c r="G15" t="s">
        <v>38</v>
      </c>
      <c r="H15" s="5"/>
      <c r="I15" s="5"/>
    </row>
    <row r="16" spans="1:12" ht="30" x14ac:dyDescent="0.25">
      <c r="A16" s="10">
        <v>7.7</v>
      </c>
      <c r="B16" s="7" t="s">
        <v>31</v>
      </c>
      <c r="D16" s="18"/>
      <c r="E16" s="18"/>
      <c r="F16" s="18"/>
      <c r="H16" s="5"/>
      <c r="I16" s="5"/>
    </row>
    <row r="17" spans="1:12" ht="30" x14ac:dyDescent="0.25">
      <c r="A17" s="10">
        <v>7.8</v>
      </c>
      <c r="B17" s="7" t="s">
        <v>32</v>
      </c>
      <c r="D17" s="18"/>
      <c r="E17" s="18"/>
      <c r="F17" s="18"/>
      <c r="H17" s="5"/>
      <c r="I17" s="5"/>
    </row>
    <row r="18" spans="1:12" x14ac:dyDescent="0.25">
      <c r="A18" s="10">
        <v>7.9</v>
      </c>
      <c r="B18" s="6" t="s">
        <v>34</v>
      </c>
      <c r="D18" s="18"/>
      <c r="E18" s="18"/>
      <c r="F18" s="18"/>
      <c r="H18" s="5"/>
      <c r="I18" s="5"/>
    </row>
    <row r="19" spans="1:12" x14ac:dyDescent="0.25">
      <c r="A19" s="11">
        <v>7.1</v>
      </c>
      <c r="B19" s="6" t="s">
        <v>35</v>
      </c>
      <c r="D19" s="18"/>
      <c r="E19" s="18"/>
      <c r="F19" s="18"/>
      <c r="H19" s="5"/>
      <c r="I19" s="5"/>
    </row>
    <row r="20" spans="1:12" x14ac:dyDescent="0.25">
      <c r="A20" s="11">
        <v>7.11</v>
      </c>
      <c r="B20" s="6" t="s">
        <v>36</v>
      </c>
      <c r="D20" s="18"/>
      <c r="E20" s="18"/>
      <c r="F20" s="18"/>
      <c r="G20" s="6" t="s">
        <v>37</v>
      </c>
      <c r="H20" s="5"/>
      <c r="I20" s="5"/>
    </row>
    <row r="21" spans="1:12" x14ac:dyDescent="0.25">
      <c r="A21" s="11">
        <v>7.12</v>
      </c>
      <c r="B21" s="6" t="s">
        <v>39</v>
      </c>
      <c r="D21" s="18"/>
      <c r="E21" s="18"/>
      <c r="F21" s="18"/>
      <c r="H21" s="5"/>
      <c r="I21" s="5"/>
    </row>
    <row r="22" spans="1:12" x14ac:dyDescent="0.25">
      <c r="A22" s="11">
        <v>7.13</v>
      </c>
      <c r="B22" s="6" t="s">
        <v>40</v>
      </c>
      <c r="D22" s="18"/>
      <c r="E22" s="18"/>
      <c r="F22" s="18"/>
      <c r="H22" s="5"/>
      <c r="I22" s="5"/>
    </row>
    <row r="23" spans="1:12" x14ac:dyDescent="0.25">
      <c r="A23" s="11">
        <v>7.14</v>
      </c>
      <c r="B23" s="6" t="s">
        <v>41</v>
      </c>
      <c r="D23" s="18"/>
      <c r="E23" s="18"/>
      <c r="F23" s="18"/>
      <c r="H23" s="5"/>
      <c r="I23" s="5"/>
    </row>
    <row r="24" spans="1:12" x14ac:dyDescent="0.25">
      <c r="A24" s="11">
        <v>7.15</v>
      </c>
      <c r="B24" s="6" t="s">
        <v>42</v>
      </c>
      <c r="D24" s="18"/>
      <c r="E24" s="18"/>
      <c r="F24" s="18"/>
      <c r="H24" s="5"/>
      <c r="I24" s="5"/>
    </row>
    <row r="25" spans="1:12" x14ac:dyDescent="0.25">
      <c r="A25" s="11">
        <v>7.16</v>
      </c>
      <c r="B25" s="6" t="s">
        <v>43</v>
      </c>
      <c r="D25" s="18"/>
      <c r="E25" s="18"/>
      <c r="F25" s="18"/>
      <c r="H25" s="5"/>
      <c r="I25" s="5"/>
    </row>
    <row r="26" spans="1:12" ht="30" x14ac:dyDescent="0.25">
      <c r="A26" s="10">
        <v>8</v>
      </c>
      <c r="B26" s="4" t="s">
        <v>16</v>
      </c>
      <c r="C26" t="s">
        <v>19</v>
      </c>
      <c r="D26" s="18">
        <v>50714</v>
      </c>
      <c r="E26" s="18">
        <f t="shared" ref="E26:E33" si="2">D26*0.2</f>
        <v>10142.800000000001</v>
      </c>
      <c r="F26" s="18">
        <f t="shared" ref="F26:F33" si="3">D26+E26</f>
        <v>60856.800000000003</v>
      </c>
      <c r="J26" s="5"/>
      <c r="K26" s="5"/>
    </row>
    <row r="27" spans="1:12" ht="30" customHeight="1" x14ac:dyDescent="0.25">
      <c r="A27" s="10">
        <v>9</v>
      </c>
      <c r="B27" s="4" t="s">
        <v>17</v>
      </c>
      <c r="C27" t="s">
        <v>20</v>
      </c>
      <c r="D27" s="18">
        <v>42597</v>
      </c>
      <c r="E27" s="18">
        <f t="shared" si="2"/>
        <v>8519.4</v>
      </c>
      <c r="F27" s="18">
        <f t="shared" si="3"/>
        <v>51116.4</v>
      </c>
      <c r="J27" s="5"/>
      <c r="K27" s="5"/>
    </row>
    <row r="28" spans="1:12" ht="30" customHeight="1" x14ac:dyDescent="0.25">
      <c r="A28" s="10">
        <v>10</v>
      </c>
      <c r="B28" s="4" t="s">
        <v>18</v>
      </c>
      <c r="C28" t="s">
        <v>21</v>
      </c>
      <c r="D28" s="19">
        <v>33168</v>
      </c>
      <c r="E28" s="18">
        <f t="shared" si="2"/>
        <v>6633.6</v>
      </c>
      <c r="F28" s="18">
        <f t="shared" si="3"/>
        <v>39801.599999999999</v>
      </c>
      <c r="J28" s="5"/>
      <c r="K28" s="5"/>
    </row>
    <row r="29" spans="1:12" x14ac:dyDescent="0.25">
      <c r="A29" s="10">
        <v>11</v>
      </c>
      <c r="B29" s="4" t="s">
        <v>44</v>
      </c>
      <c r="C29" t="s">
        <v>46</v>
      </c>
      <c r="D29" s="18">
        <v>7712</v>
      </c>
      <c r="E29" s="18">
        <f t="shared" si="2"/>
        <v>1542.4</v>
      </c>
      <c r="F29" s="18">
        <f t="shared" si="3"/>
        <v>9254.4</v>
      </c>
      <c r="K29" s="5"/>
      <c r="L29" s="5"/>
    </row>
    <row r="30" spans="1:12" x14ac:dyDescent="0.25">
      <c r="A30" s="10">
        <v>12</v>
      </c>
      <c r="B30" s="4" t="s">
        <v>59</v>
      </c>
      <c r="C30" t="s">
        <v>47</v>
      </c>
      <c r="D30" s="18">
        <v>6877</v>
      </c>
      <c r="E30" s="18">
        <f t="shared" si="2"/>
        <v>1375.4</v>
      </c>
      <c r="F30" s="18">
        <f t="shared" si="3"/>
        <v>8252.4</v>
      </c>
      <c r="L30" s="5"/>
    </row>
    <row r="31" spans="1:12" ht="30" x14ac:dyDescent="0.25">
      <c r="A31" s="10">
        <v>13</v>
      </c>
      <c r="B31" s="4" t="s">
        <v>60</v>
      </c>
      <c r="C31" t="s">
        <v>48</v>
      </c>
      <c r="D31" s="18">
        <v>6785</v>
      </c>
      <c r="E31" s="18">
        <f t="shared" si="2"/>
        <v>1357</v>
      </c>
      <c r="F31" s="18">
        <f t="shared" si="3"/>
        <v>8142</v>
      </c>
      <c r="L31" s="5"/>
    </row>
    <row r="32" spans="1:12" x14ac:dyDescent="0.25">
      <c r="A32" s="10">
        <v>14</v>
      </c>
      <c r="B32" s="4" t="s">
        <v>61</v>
      </c>
      <c r="C32" t="s">
        <v>49</v>
      </c>
      <c r="D32" s="18">
        <v>1867</v>
      </c>
      <c r="E32" s="18">
        <f t="shared" si="2"/>
        <v>373.40000000000003</v>
      </c>
      <c r="F32" s="18">
        <f t="shared" si="3"/>
        <v>2240.4</v>
      </c>
      <c r="L32" s="5"/>
    </row>
    <row r="33" spans="1:12" x14ac:dyDescent="0.25">
      <c r="A33" s="10">
        <v>15</v>
      </c>
      <c r="B33" s="4" t="s">
        <v>45</v>
      </c>
      <c r="C33" t="s">
        <v>50</v>
      </c>
      <c r="D33" s="19">
        <v>21859</v>
      </c>
      <c r="E33" s="18">
        <f t="shared" si="2"/>
        <v>4371.8</v>
      </c>
      <c r="F33" s="18">
        <f t="shared" si="3"/>
        <v>26230.799999999999</v>
      </c>
      <c r="L33" s="5"/>
    </row>
    <row r="34" spans="1:12" x14ac:dyDescent="0.25">
      <c r="A34" s="10">
        <v>16</v>
      </c>
      <c r="B34" s="12" t="s">
        <v>53</v>
      </c>
      <c r="C34" s="13"/>
      <c r="D34" s="20"/>
      <c r="E34" s="21"/>
    </row>
    <row r="35" spans="1:12" x14ac:dyDescent="0.25">
      <c r="A35" s="10"/>
      <c r="B35" t="s">
        <v>54</v>
      </c>
      <c r="D35" s="19">
        <v>2500</v>
      </c>
      <c r="E35" s="19">
        <f t="shared" ref="E35:E38" si="4">D35*0.2</f>
        <v>500</v>
      </c>
      <c r="F35" s="19">
        <f t="shared" ref="F35:F38" si="5">D35+E35</f>
        <v>3000</v>
      </c>
    </row>
    <row r="36" spans="1:12" x14ac:dyDescent="0.25">
      <c r="B36" t="s">
        <v>55</v>
      </c>
      <c r="D36" s="19">
        <v>3000</v>
      </c>
      <c r="E36" s="19">
        <f t="shared" si="4"/>
        <v>600</v>
      </c>
      <c r="F36" s="19">
        <f t="shared" si="5"/>
        <v>3600</v>
      </c>
    </row>
    <row r="37" spans="1:12" x14ac:dyDescent="0.25">
      <c r="B37" t="s">
        <v>57</v>
      </c>
      <c r="D37" s="19">
        <v>2500</v>
      </c>
      <c r="E37" s="19">
        <f t="shared" si="4"/>
        <v>500</v>
      </c>
      <c r="F37" s="19">
        <f t="shared" si="5"/>
        <v>3000</v>
      </c>
    </row>
    <row r="38" spans="1:12" x14ac:dyDescent="0.25">
      <c r="B38" t="s">
        <v>56</v>
      </c>
      <c r="D38" s="19">
        <v>6000</v>
      </c>
      <c r="E38" s="19">
        <f t="shared" si="4"/>
        <v>1200</v>
      </c>
      <c r="F38" s="19">
        <f t="shared" si="5"/>
        <v>7200</v>
      </c>
    </row>
    <row r="40" spans="1:12" x14ac:dyDescent="0.25">
      <c r="C40" s="22" t="s">
        <v>64</v>
      </c>
      <c r="D40" s="18">
        <f>SUM(D3:D39)</f>
        <v>256791.2</v>
      </c>
      <c r="E40" s="18">
        <f>SUM(E3:E39)</f>
        <v>47076.80000000001</v>
      </c>
      <c r="F40" s="18">
        <f>SUM(F3:F39)</f>
        <v>303868</v>
      </c>
    </row>
    <row r="41" spans="1:12" x14ac:dyDescent="0.25">
      <c r="B41" s="14" t="s">
        <v>58</v>
      </c>
    </row>
    <row r="42" spans="1:12" x14ac:dyDescent="0.25">
      <c r="B42" s="6" t="s">
        <v>63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BC68-C63E-415A-B770-0F48BAFD181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Black</dc:creator>
  <cp:lastModifiedBy>Bill Black</cp:lastModifiedBy>
  <cp:lastPrinted>2022-10-24T14:38:43Z</cp:lastPrinted>
  <dcterms:created xsi:type="dcterms:W3CDTF">2022-06-29T08:10:41Z</dcterms:created>
  <dcterms:modified xsi:type="dcterms:W3CDTF">2022-10-24T14:39:27Z</dcterms:modified>
</cp:coreProperties>
</file>